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4b7e45ecc5c9d500/Lycée/TICE/GREID EDD/empreinte_carbone/Article/Séance 3/"/>
    </mc:Choice>
  </mc:AlternateContent>
  <xr:revisionPtr revIDLastSave="21" documentId="8_{19D94F1D-7F0B-4D39-B716-268294011544}" xr6:coauthVersionLast="47" xr6:coauthVersionMax="47" xr10:uidLastSave="{D0E536CA-5B73-42F3-BCBE-6BF1CB8359F0}"/>
  <bookViews>
    <workbookView xWindow="-108" yWindow="-108" windowWidth="23256" windowHeight="12456" xr2:uid="{00000000-000D-0000-FFFF-FFFF00000000}"/>
  </bookViews>
  <sheets>
    <sheet name="Corrigé Enseignant" sheetId="1" r:id="rId1"/>
    <sheet name="Calculs intermédiaires" sheetId="2" r:id="rId2"/>
    <sheet name="Feuille élèv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UHZPusNVYIcwYEhxxMk1pvJ/Bmg=="/>
    </ext>
  </extLst>
</workbook>
</file>

<file path=xl/calcChain.xml><?xml version="1.0" encoding="utf-8"?>
<calcChain xmlns="http://schemas.openxmlformats.org/spreadsheetml/2006/main">
  <c r="G3" i="1" l="1"/>
  <c r="I3" i="1" s="1"/>
  <c r="I18" i="1" s="1"/>
  <c r="F24" i="1"/>
  <c r="F42" i="1"/>
  <c r="D3" i="3"/>
  <c r="J13" i="2"/>
  <c r="H12" i="2"/>
  <c r="I12" i="2" s="1"/>
  <c r="G12" i="2"/>
  <c r="J12" i="2" s="1"/>
  <c r="F12" i="2"/>
  <c r="H11" i="2"/>
  <c r="I11" i="2" s="1"/>
  <c r="G11" i="2"/>
  <c r="J11" i="2" s="1"/>
  <c r="F11" i="2"/>
  <c r="H10" i="2"/>
  <c r="I10" i="2" s="1"/>
  <c r="G10" i="2"/>
  <c r="F10" i="2"/>
  <c r="H9" i="2"/>
  <c r="I9" i="2" s="1"/>
  <c r="G9" i="2"/>
  <c r="J9" i="2" s="1"/>
  <c r="F9" i="2"/>
  <c r="H8" i="2"/>
  <c r="I8" i="2" s="1"/>
  <c r="G8" i="2"/>
  <c r="F8" i="2"/>
  <c r="H7" i="2"/>
  <c r="I7" i="2" s="1"/>
  <c r="G7" i="2"/>
  <c r="J7" i="2" s="1"/>
  <c r="F7" i="2"/>
  <c r="H6" i="2"/>
  <c r="I6" i="2" s="1"/>
  <c r="G6" i="2"/>
  <c r="J6" i="2" s="1"/>
  <c r="F6" i="2"/>
  <c r="H5" i="2"/>
  <c r="I5" i="2" s="1"/>
  <c r="G5" i="2"/>
  <c r="J5" i="2" s="1"/>
  <c r="F5" i="2"/>
  <c r="H4" i="2"/>
  <c r="I4" i="2" s="1"/>
  <c r="G4" i="2"/>
  <c r="J4" i="2" s="1"/>
  <c r="F4" i="2"/>
  <c r="H3" i="2"/>
  <c r="I3" i="2" s="1"/>
  <c r="G3" i="2"/>
  <c r="F3" i="2"/>
  <c r="H2" i="2"/>
  <c r="I2" i="2" s="1"/>
  <c r="G2" i="2"/>
  <c r="F2" i="2"/>
  <c r="C15" i="1"/>
  <c r="D3" i="1"/>
  <c r="J2" i="2" l="1"/>
  <c r="J10" i="2"/>
  <c r="J3" i="2"/>
  <c r="J8" i="2"/>
</calcChain>
</file>

<file path=xl/sharedStrings.xml><?xml version="1.0" encoding="utf-8"?>
<sst xmlns="http://schemas.openxmlformats.org/spreadsheetml/2006/main" count="173" uniqueCount="66">
  <si>
    <t>Calcul de l'empreinte carbone moyenne annuelle du collège</t>
  </si>
  <si>
    <t>Catégorie de matériel</t>
  </si>
  <si>
    <t>Sous-catégorie de matériel</t>
  </si>
  <si>
    <r>
      <rPr>
        <b/>
        <sz val="11"/>
        <color rgb="FF44546A"/>
        <rFont val="Calibri"/>
        <family val="2"/>
      </rPr>
      <t xml:space="preserve">Empreinte carbone
(fabrication de l'appareil uniquement)
(en kgCO2eq/unité)
(d'après le site </t>
    </r>
    <r>
      <rPr>
        <b/>
        <u/>
        <sz val="11"/>
        <color rgb="FF1155CC"/>
        <rFont val="Calibri"/>
        <family val="2"/>
      </rPr>
      <t>https://bilans-ges.ademe.fr/)</t>
    </r>
  </si>
  <si>
    <r>
      <rPr>
        <b/>
        <sz val="11"/>
        <color rgb="FF44546A"/>
        <rFont val="Calibri"/>
        <family val="2"/>
      </rPr>
      <t xml:space="preserve">Empreinte carbone annuelle 
(usage de l'appareil uniquement)
(en kgCO2eq/an)
(calculs d'après le site </t>
    </r>
    <r>
      <rPr>
        <b/>
        <u/>
        <sz val="11"/>
        <color rgb="FF1155CC"/>
        <rFont val="Calibri"/>
        <family val="2"/>
      </rPr>
      <t>https://bilans-ges.ademe.fr/)</t>
    </r>
  </si>
  <si>
    <t>Rythme de renouvellement
du matériel dans mon établissement (en années)</t>
  </si>
  <si>
    <r>
      <rPr>
        <b/>
        <sz val="11"/>
        <color rgb="FF44546A"/>
        <rFont val="Calibri"/>
        <family val="2"/>
      </rPr>
      <t xml:space="preserve">Durée de vie moyenne de
ce type de matériel en années
(d'après le site </t>
    </r>
    <r>
      <rPr>
        <b/>
        <u/>
        <sz val="11"/>
        <color rgb="FF1155CC"/>
        <rFont val="Calibri"/>
        <family val="2"/>
      </rPr>
      <t>https://bilans-ges.ademe.fr)</t>
    </r>
  </si>
  <si>
    <t xml:space="preserve">Empreinte carbone annuelle 
par type d'appareil
(en kgCO2eq/unité/an)
(D+F*E)/F </t>
  </si>
  <si>
    <t>Quantité (par semaine)</t>
  </si>
  <si>
    <t>Ordinateur portable</t>
  </si>
  <si>
    <t>Ordinateur fixe</t>
  </si>
  <si>
    <t>Bureautique</t>
  </si>
  <si>
    <t>Haute performance</t>
  </si>
  <si>
    <t>Ecran</t>
  </si>
  <si>
    <t>21,5 pouces</t>
  </si>
  <si>
    <t>Tablette</t>
  </si>
  <si>
    <t>Classique (9 à 11 pouces)</t>
  </si>
  <si>
    <t>Smartphone</t>
  </si>
  <si>
    <t>5 pouces</t>
  </si>
  <si>
    <t>Modem</t>
  </si>
  <si>
    <t>DSL haut débit</t>
  </si>
  <si>
    <t>Fibre haut débit</t>
  </si>
  <si>
    <t>Imprimante</t>
  </si>
  <si>
    <t>Jet d'encre</t>
  </si>
  <si>
    <t>Laser</t>
  </si>
  <si>
    <t>Appareil photo</t>
  </si>
  <si>
    <t>Reflex numérique</t>
  </si>
  <si>
    <t>Vidéoprojecteur</t>
  </si>
  <si>
    <t>Serveur</t>
  </si>
  <si>
    <t>Photocopieur</t>
  </si>
  <si>
    <t>??</t>
  </si>
  <si>
    <t>Calcul de mon empreinte carbone moyenne liée à l'utilisation du numérique</t>
  </si>
  <si>
    <t>Type d'usage</t>
  </si>
  <si>
    <t>Sous-catégorie d'usage</t>
  </si>
  <si>
    <t>Type de connexion</t>
  </si>
  <si>
    <t>Empreinte carbone personnelle (en kg CO2eq/an)</t>
  </si>
  <si>
    <t>Mail envoyé par smartphone</t>
  </si>
  <si>
    <t>sans pièce jointe</t>
  </si>
  <si>
    <t>wifi</t>
  </si>
  <si>
    <t>4G</t>
  </si>
  <si>
    <t>avec une pièce jointe de 5 MO (2/3 photos)</t>
  </si>
  <si>
    <t>Streaming (1h) sur smartphone</t>
  </si>
  <si>
    <t>basse définition</t>
  </si>
  <si>
    <t>haute définition</t>
  </si>
  <si>
    <t>4k</t>
  </si>
  <si>
    <t>Visioconférence sur ordinateur fixe</t>
  </si>
  <si>
    <t>audio</t>
  </si>
  <si>
    <t>Naviguer sur le web</t>
  </si>
  <si>
    <t>Moteur de recherche</t>
  </si>
  <si>
    <t>Favori / url</t>
  </si>
  <si>
    <t>Jet d’encre</t>
  </si>
  <si>
    <t>Empreinte carbone annuelle 
par type d'appareil
(en kgCO2eq/unité/an)</t>
  </si>
  <si>
    <t>Quantité de matériel dans mon établissement</t>
  </si>
  <si>
    <t xml:space="preserve">Changement climatique
cradle-to-grave
(kg CO2-eq. / produit)
</t>
  </si>
  <si>
    <t>Changement climatique
cradle-to-grave
(kg CO2-eq. / an)</t>
  </si>
  <si>
    <t>Empreinte fabrication
(kgCO2e/produit)</t>
  </si>
  <si>
    <t>Empreinte usage global
(kgCO2e/produit)
C-E</t>
  </si>
  <si>
    <t>Durée de vie (années)
C/D</t>
  </si>
  <si>
    <t>Arrondi de la durée de vie (en années)
Arrondi de H</t>
  </si>
  <si>
    <t>Empreinte usage annuel
(kgCO2e/produit/an)
G/H</t>
  </si>
  <si>
    <t>Changement  climatique
cradle-to-gate
(kg CO2-eq. / produit)</t>
  </si>
  <si>
    <t>Empreinte carbone annuelle pour le collège
(en kgCO2/an)</t>
  </si>
  <si>
    <r>
      <rPr>
        <b/>
        <sz val="11"/>
        <color rgb="FF44546A"/>
        <rFont val="Calibri"/>
        <family val="2"/>
        <scheme val="minor"/>
      </rPr>
      <t xml:space="preserve">Empreinte carbone par utilisation (en kg CO2eq/unité) (d'après le site </t>
    </r>
    <r>
      <rPr>
        <b/>
        <u/>
        <sz val="11"/>
        <color rgb="FF1155CC"/>
        <rFont val="Calibri"/>
        <family val="2"/>
        <scheme val="minor"/>
      </rPr>
      <t>https://impactco2.fr/usagenumerique)</t>
    </r>
  </si>
  <si>
    <t>TOTAL :</t>
  </si>
  <si>
    <t>Bornes wifi (si disponible)</t>
  </si>
  <si>
    <t>Bornes wifi (à rechercher)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</si>
</sst>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1"/>
      <color rgb="FF44546A"/>
      <name val="Calibri"/>
      <family val="2"/>
    </font>
    <font>
      <sz val="11"/>
      <name val="Calibri"/>
      <family val="2"/>
    </font>
    <font>
      <b/>
      <u/>
      <sz val="11"/>
      <color rgb="FF44546A"/>
      <name val="Calibri"/>
      <family val="2"/>
    </font>
    <font>
      <sz val="11"/>
      <color theme="1"/>
      <name val="Calibri"/>
      <family val="2"/>
    </font>
    <font>
      <b/>
      <sz val="12"/>
      <color rgb="FF44546A"/>
      <name val="Calibri"/>
      <family val="2"/>
    </font>
    <font>
      <sz val="11"/>
      <color rgb="FF58595B"/>
      <name val="Tahoma"/>
      <family val="2"/>
    </font>
    <font>
      <b/>
      <u/>
      <sz val="11"/>
      <color rgb="FF1155CC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44546A"/>
      <name val="Calibri"/>
      <family val="2"/>
    </font>
    <font>
      <b/>
      <sz val="11"/>
      <color rgb="FF44546A"/>
      <name val="Calibri"/>
      <family val="2"/>
      <scheme val="minor"/>
    </font>
    <font>
      <b/>
      <u/>
      <sz val="11"/>
      <color rgb="FF1155CC"/>
      <name val="Calibri"/>
      <family val="2"/>
      <scheme val="minor"/>
    </font>
    <font>
      <b/>
      <u/>
      <sz val="11"/>
      <color rgb="FF44546A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FFD966"/>
        <bgColor rgb="FFFFD966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Border="1"/>
    <xf numFmtId="4" fontId="4" fillId="0" borderId="4" xfId="0" applyNumberFormat="1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top"/>
    </xf>
    <xf numFmtId="0" fontId="6" fillId="4" borderId="9" xfId="0" applyFont="1" applyFill="1" applyBorder="1" applyAlignment="1">
      <alignment horizontal="center" vertical="top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0" fillId="0" borderId="9" xfId="0" applyBorder="1"/>
    <xf numFmtId="0" fontId="9" fillId="2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13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right" vertical="center"/>
      <protection locked="0"/>
    </xf>
    <xf numFmtId="0" fontId="13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top"/>
    </xf>
    <xf numFmtId="0" fontId="2" fillId="0" borderId="9" xfId="0" applyFont="1" applyBorder="1"/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lans-ges.ademe.fr/documentation/UPLOAD_DOC_FR/index.htm?electromenager.htm" TargetMode="External"/><Relationship Id="rId2" Type="http://schemas.openxmlformats.org/officeDocument/2006/relationships/hyperlink" Target="https://bilans-ges.ademe.fr/)" TargetMode="External"/><Relationship Id="rId1" Type="http://schemas.openxmlformats.org/officeDocument/2006/relationships/hyperlink" Target="https://bilans-ges.ademe.fr/documentation/UPLOAD_DOC_FR/index.htm?electromenager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mpactco2.fr/usagenumeriqu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mpactco2.fr/usagenumerique" TargetMode="External"/><Relationship Id="rId2" Type="http://schemas.openxmlformats.org/officeDocument/2006/relationships/hyperlink" Target="https://bilans-ges.ademe.fr/)" TargetMode="External"/><Relationship Id="rId1" Type="http://schemas.openxmlformats.org/officeDocument/2006/relationships/hyperlink" Target="https://bilans-ges.ademe.fr/documentation/UPLOAD_DOC_FR/index.htm?electromenage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42"/>
  <sheetViews>
    <sheetView tabSelected="1" topLeftCell="A2" workbookViewId="0">
      <selection activeCell="F6" sqref="F6"/>
    </sheetView>
  </sheetViews>
  <sheetFormatPr baseColWidth="10" defaultColWidth="14.44140625" defaultRowHeight="15" customHeight="1" x14ac:dyDescent="0.3"/>
  <cols>
    <col min="1" max="1" width="21.6640625" customWidth="1"/>
    <col min="2" max="2" width="23.5546875" customWidth="1"/>
    <col min="3" max="3" width="27.6640625" customWidth="1"/>
    <col min="4" max="4" width="25.33203125" customWidth="1"/>
    <col min="5" max="5" width="23.5546875" customWidth="1"/>
    <col min="6" max="7" width="27.44140625" customWidth="1"/>
    <col min="8" max="8" width="24.109375" customWidth="1"/>
    <col min="12" max="12" width="42.33203125" customWidth="1"/>
    <col min="13" max="13" width="40.88671875" customWidth="1"/>
    <col min="14" max="14" width="27.5546875" customWidth="1"/>
    <col min="16" max="17" width="21.44140625" customWidth="1"/>
  </cols>
  <sheetData>
    <row r="1" spans="1:19" ht="14.4" x14ac:dyDescent="0.3">
      <c r="A1" s="45" t="s">
        <v>0</v>
      </c>
      <c r="B1" s="46"/>
      <c r="C1" s="46"/>
      <c r="D1" s="46"/>
      <c r="E1" s="46"/>
      <c r="F1" s="46"/>
      <c r="G1" s="46"/>
      <c r="H1" s="46"/>
      <c r="I1" s="47"/>
      <c r="L1" s="48"/>
      <c r="M1" s="49"/>
      <c r="N1" s="49"/>
      <c r="O1" s="49"/>
      <c r="P1" s="49"/>
      <c r="Q1" s="49"/>
      <c r="R1" s="49"/>
    </row>
    <row r="2" spans="1:19" ht="100.8" x14ac:dyDescent="0.3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52</v>
      </c>
      <c r="I2" s="32" t="s">
        <v>61</v>
      </c>
      <c r="M2" s="4"/>
      <c r="N2" s="1"/>
      <c r="O2" s="1"/>
      <c r="P2" s="1"/>
      <c r="Q2" s="1"/>
      <c r="R2" s="1"/>
      <c r="S2" s="1"/>
    </row>
    <row r="3" spans="1:19" ht="14.4" x14ac:dyDescent="0.3">
      <c r="A3" s="5" t="s">
        <v>9</v>
      </c>
      <c r="B3" s="5"/>
      <c r="C3" s="5">
        <v>124</v>
      </c>
      <c r="D3" s="6">
        <f>11.1834319526627</f>
        <v>11.1834319526627</v>
      </c>
      <c r="E3" s="6">
        <v>3</v>
      </c>
      <c r="F3" s="6">
        <v>4</v>
      </c>
      <c r="G3" s="5">
        <f>C3/E3+D3</f>
        <v>52.516765285996037</v>
      </c>
      <c r="H3" s="5">
        <v>200</v>
      </c>
      <c r="I3" s="5">
        <f>G3*H3</f>
        <v>10503.353057199207</v>
      </c>
    </row>
    <row r="4" spans="1:19" ht="14.4" x14ac:dyDescent="0.3">
      <c r="A4" s="5" t="s">
        <v>10</v>
      </c>
      <c r="B4" s="5" t="s">
        <v>11</v>
      </c>
      <c r="C4" s="5">
        <v>94</v>
      </c>
      <c r="D4" s="6">
        <v>16.084656084656086</v>
      </c>
      <c r="E4" s="6"/>
      <c r="F4" s="6">
        <v>6</v>
      </c>
      <c r="G4" s="5"/>
      <c r="H4" s="5"/>
      <c r="I4" s="5"/>
    </row>
    <row r="5" spans="1:19" ht="14.4" x14ac:dyDescent="0.3">
      <c r="A5" s="5"/>
      <c r="B5" s="5" t="s">
        <v>12</v>
      </c>
      <c r="C5" s="5">
        <v>169</v>
      </c>
      <c r="D5" s="6">
        <v>37.690355329949242</v>
      </c>
      <c r="E5" s="6"/>
      <c r="F5" s="6">
        <v>6</v>
      </c>
      <c r="G5" s="5"/>
      <c r="H5" s="5"/>
      <c r="I5" s="5"/>
    </row>
    <row r="6" spans="1:19" ht="14.4" x14ac:dyDescent="0.3">
      <c r="A6" s="5" t="s">
        <v>13</v>
      </c>
      <c r="B6" s="5" t="s">
        <v>14</v>
      </c>
      <c r="C6" s="5">
        <v>211</v>
      </c>
      <c r="D6" s="6">
        <v>3.8135593220338984</v>
      </c>
      <c r="E6" s="6"/>
      <c r="F6" s="6">
        <v>6.5</v>
      </c>
      <c r="G6" s="5"/>
      <c r="H6" s="5"/>
      <c r="I6" s="5"/>
    </row>
    <row r="7" spans="1:19" ht="14.4" x14ac:dyDescent="0.3">
      <c r="A7" s="5" t="s">
        <v>15</v>
      </c>
      <c r="B7" s="7" t="s">
        <v>16</v>
      </c>
      <c r="C7" s="5">
        <v>50</v>
      </c>
      <c r="D7" s="6">
        <v>6.5714285714285712</v>
      </c>
      <c r="E7" s="6"/>
      <c r="F7" s="6">
        <v>3</v>
      </c>
      <c r="G7" s="5"/>
      <c r="H7" s="5"/>
      <c r="I7" s="5"/>
    </row>
    <row r="8" spans="1:19" ht="14.4" x14ac:dyDescent="0.3">
      <c r="A8" s="5" t="s">
        <v>17</v>
      </c>
      <c r="B8" s="5" t="s">
        <v>18</v>
      </c>
      <c r="C8" s="5">
        <v>27</v>
      </c>
      <c r="D8" s="6">
        <v>2.5</v>
      </c>
      <c r="E8" s="6"/>
      <c r="F8" s="6">
        <v>2</v>
      </c>
      <c r="G8" s="5"/>
      <c r="H8" s="5"/>
      <c r="I8" s="5"/>
    </row>
    <row r="9" spans="1:19" ht="14.4" x14ac:dyDescent="0.3">
      <c r="A9" s="5" t="s">
        <v>19</v>
      </c>
      <c r="B9" s="5" t="s">
        <v>20</v>
      </c>
      <c r="C9" s="5">
        <v>58</v>
      </c>
      <c r="D9" s="6">
        <v>7.2289156626506017</v>
      </c>
      <c r="E9" s="6"/>
      <c r="F9" s="6">
        <v>3.5</v>
      </c>
      <c r="G9" s="5"/>
      <c r="H9" s="5"/>
      <c r="I9" s="5"/>
    </row>
    <row r="10" spans="1:19" ht="14.4" x14ac:dyDescent="0.3">
      <c r="A10" s="5"/>
      <c r="B10" s="5" t="s">
        <v>21</v>
      </c>
      <c r="C10" s="5">
        <v>78</v>
      </c>
      <c r="D10" s="6">
        <v>11.260869565217392</v>
      </c>
      <c r="E10" s="6"/>
      <c r="F10" s="6">
        <v>3.5</v>
      </c>
      <c r="G10" s="5"/>
      <c r="H10" s="5"/>
      <c r="I10" s="5"/>
    </row>
    <row r="11" spans="1:19" ht="14.4" x14ac:dyDescent="0.3">
      <c r="A11" s="5" t="s">
        <v>22</v>
      </c>
      <c r="B11" s="5" t="s">
        <v>23</v>
      </c>
      <c r="C11" s="5">
        <v>73</v>
      </c>
      <c r="D11" s="6">
        <v>6.5377358490566042</v>
      </c>
      <c r="E11" s="6"/>
      <c r="F11" s="6">
        <v>5</v>
      </c>
      <c r="G11" s="5"/>
      <c r="H11" s="5"/>
      <c r="I11" s="5"/>
    </row>
    <row r="12" spans="1:19" ht="14.4" x14ac:dyDescent="0.3">
      <c r="A12" s="5"/>
      <c r="B12" s="5" t="s">
        <v>24</v>
      </c>
      <c r="C12" s="5">
        <v>172</v>
      </c>
      <c r="D12" s="6">
        <v>3.7801047120418851</v>
      </c>
      <c r="E12" s="6"/>
      <c r="F12" s="6">
        <v>5</v>
      </c>
      <c r="G12" s="5"/>
      <c r="H12" s="5"/>
      <c r="I12" s="5"/>
    </row>
    <row r="13" spans="1:19" ht="14.4" x14ac:dyDescent="0.3">
      <c r="A13" s="5" t="s">
        <v>25</v>
      </c>
      <c r="B13" s="5" t="s">
        <v>26</v>
      </c>
      <c r="C13" s="5">
        <v>28</v>
      </c>
      <c r="D13" s="6">
        <v>0</v>
      </c>
      <c r="E13" s="6"/>
      <c r="F13" s="6">
        <v>4.5</v>
      </c>
      <c r="G13" s="5"/>
      <c r="H13" s="5"/>
      <c r="I13" s="5"/>
    </row>
    <row r="14" spans="1:19" ht="14.4" x14ac:dyDescent="0.3">
      <c r="A14" s="5" t="s">
        <v>27</v>
      </c>
      <c r="B14" s="5"/>
      <c r="C14" s="5">
        <v>17</v>
      </c>
      <c r="D14" s="6">
        <v>1.33375</v>
      </c>
      <c r="E14" s="6"/>
      <c r="F14" s="6">
        <v>8</v>
      </c>
      <c r="G14" s="5"/>
      <c r="H14" s="5"/>
      <c r="I14" s="5"/>
    </row>
    <row r="15" spans="1:19" ht="14.4" x14ac:dyDescent="0.3">
      <c r="A15" s="5" t="s">
        <v>28</v>
      </c>
      <c r="B15" s="5"/>
      <c r="C15" s="5">
        <f>5*C4</f>
        <v>470</v>
      </c>
      <c r="D15" s="6">
        <v>80.42</v>
      </c>
      <c r="E15" s="6"/>
      <c r="F15" s="6">
        <v>6</v>
      </c>
      <c r="G15" s="5"/>
      <c r="H15" s="5"/>
      <c r="I15" s="5"/>
    </row>
    <row r="16" spans="1:19" ht="14.4" x14ac:dyDescent="0.3">
      <c r="A16" s="5" t="s">
        <v>29</v>
      </c>
      <c r="B16" s="5"/>
      <c r="C16" s="5">
        <v>2935</v>
      </c>
      <c r="D16" s="6"/>
      <c r="E16" s="6"/>
      <c r="F16" s="6"/>
      <c r="G16" s="5"/>
      <c r="H16" s="5"/>
      <c r="I16" s="5"/>
    </row>
    <row r="17" spans="1:9" ht="14.4" x14ac:dyDescent="0.3">
      <c r="A17" s="5" t="s">
        <v>65</v>
      </c>
      <c r="B17" s="5"/>
      <c r="C17" s="8" t="s">
        <v>30</v>
      </c>
      <c r="D17" s="6"/>
      <c r="E17" s="6"/>
      <c r="F17" s="6"/>
      <c r="G17" s="5"/>
      <c r="H17" s="5"/>
      <c r="I17" s="5"/>
    </row>
    <row r="18" spans="1:9" ht="15" customHeight="1" x14ac:dyDescent="0.3">
      <c r="H18" s="37" t="s">
        <v>63</v>
      </c>
      <c r="I18" s="38">
        <f>SUM(I3:I17)</f>
        <v>10503.353057199207</v>
      </c>
    </row>
    <row r="22" spans="1:9" ht="14.4" x14ac:dyDescent="0.3">
      <c r="A22" s="50" t="s">
        <v>31</v>
      </c>
      <c r="B22" s="46"/>
      <c r="C22" s="46"/>
      <c r="D22" s="46"/>
      <c r="E22" s="46"/>
      <c r="F22" s="47"/>
      <c r="G22" s="1"/>
    </row>
    <row r="23" spans="1:9" ht="72" x14ac:dyDescent="0.3">
      <c r="A23" s="9" t="s">
        <v>32</v>
      </c>
      <c r="B23" s="10" t="s">
        <v>33</v>
      </c>
      <c r="C23" s="10" t="s">
        <v>34</v>
      </c>
      <c r="D23" s="33" t="s">
        <v>62</v>
      </c>
      <c r="E23" s="10" t="s">
        <v>8</v>
      </c>
      <c r="F23" s="10" t="s">
        <v>35</v>
      </c>
      <c r="G23" s="1"/>
    </row>
    <row r="24" spans="1:9" ht="28.8" x14ac:dyDescent="0.3">
      <c r="A24" s="11" t="s">
        <v>36</v>
      </c>
      <c r="B24" s="12" t="s">
        <v>37</v>
      </c>
      <c r="C24" s="13" t="s">
        <v>38</v>
      </c>
      <c r="D24" s="14">
        <v>1E-4</v>
      </c>
      <c r="E24" s="14">
        <v>10</v>
      </c>
      <c r="F24" s="14">
        <f>E24*52*D24</f>
        <v>5.2000000000000005E-2</v>
      </c>
    </row>
    <row r="25" spans="1:9" ht="14.4" x14ac:dyDescent="0.3">
      <c r="A25" s="15"/>
      <c r="B25" s="12" t="s">
        <v>37</v>
      </c>
      <c r="C25" s="13" t="s">
        <v>39</v>
      </c>
      <c r="D25" s="14">
        <v>1E-4</v>
      </c>
      <c r="E25" s="14"/>
      <c r="F25" s="14"/>
    </row>
    <row r="26" spans="1:9" ht="28.8" x14ac:dyDescent="0.3">
      <c r="A26" s="15"/>
      <c r="B26" s="16" t="s">
        <v>40</v>
      </c>
      <c r="C26" s="13" t="s">
        <v>38</v>
      </c>
      <c r="D26" s="14">
        <v>1.0999999999999999E-2</v>
      </c>
      <c r="E26" s="14"/>
      <c r="F26" s="14"/>
    </row>
    <row r="27" spans="1:9" ht="28.8" x14ac:dyDescent="0.3">
      <c r="A27" s="15"/>
      <c r="B27" s="16" t="s">
        <v>40</v>
      </c>
      <c r="C27" s="13" t="s">
        <v>39</v>
      </c>
      <c r="D27" s="14">
        <v>1.0999999999999999E-2</v>
      </c>
      <c r="E27" s="14"/>
      <c r="F27" s="14"/>
    </row>
    <row r="28" spans="1:9" ht="28.8" x14ac:dyDescent="0.3">
      <c r="A28" s="11" t="s">
        <v>41</v>
      </c>
      <c r="B28" s="12" t="s">
        <v>42</v>
      </c>
      <c r="C28" s="13" t="s">
        <v>38</v>
      </c>
      <c r="D28" s="14">
        <v>7.0000000000000001E-3</v>
      </c>
      <c r="E28" s="14"/>
      <c r="F28" s="14"/>
    </row>
    <row r="29" spans="1:9" ht="14.4" x14ac:dyDescent="0.3">
      <c r="A29" s="15"/>
      <c r="B29" s="12"/>
      <c r="C29" s="13" t="s">
        <v>39</v>
      </c>
      <c r="D29" s="14">
        <v>1.7000000000000001E-2</v>
      </c>
      <c r="E29" s="14"/>
      <c r="F29" s="14"/>
    </row>
    <row r="30" spans="1:9" ht="14.4" x14ac:dyDescent="0.3">
      <c r="A30" s="15"/>
      <c r="B30" s="12" t="s">
        <v>43</v>
      </c>
      <c r="C30" s="13" t="s">
        <v>38</v>
      </c>
      <c r="D30" s="14">
        <v>2.8000000000000001E-2</v>
      </c>
      <c r="E30" s="14"/>
      <c r="F30" s="14"/>
    </row>
    <row r="31" spans="1:9" ht="14.4" x14ac:dyDescent="0.3">
      <c r="A31" s="15"/>
      <c r="B31" s="12"/>
      <c r="C31" s="13" t="s">
        <v>39</v>
      </c>
      <c r="D31" s="14">
        <v>7.0999999999999994E-2</v>
      </c>
      <c r="E31" s="14"/>
      <c r="F31" s="14"/>
    </row>
    <row r="32" spans="1:9" ht="14.4" x14ac:dyDescent="0.3">
      <c r="A32" s="15"/>
      <c r="B32" s="12" t="s">
        <v>44</v>
      </c>
      <c r="C32" s="13" t="s">
        <v>38</v>
      </c>
      <c r="D32" s="14">
        <v>6.6000000000000003E-2</v>
      </c>
      <c r="E32" s="14"/>
      <c r="F32" s="14"/>
    </row>
    <row r="33" spans="1:6" ht="14.4" x14ac:dyDescent="0.3">
      <c r="A33" s="15"/>
      <c r="B33" s="12"/>
      <c r="C33" s="13" t="s">
        <v>39</v>
      </c>
      <c r="D33" s="14">
        <v>0.17</v>
      </c>
      <c r="E33" s="14"/>
      <c r="F33" s="14"/>
    </row>
    <row r="34" spans="1:6" ht="28.8" x14ac:dyDescent="0.3">
      <c r="A34" s="11" t="s">
        <v>45</v>
      </c>
      <c r="B34" s="12" t="s">
        <v>46</v>
      </c>
      <c r="C34" s="13" t="s">
        <v>38</v>
      </c>
      <c r="D34" s="14">
        <v>5.7000000000000002E-3</v>
      </c>
      <c r="E34" s="14"/>
      <c r="F34" s="14"/>
    </row>
    <row r="35" spans="1:6" ht="14.4" x14ac:dyDescent="0.3">
      <c r="A35" s="15"/>
      <c r="B35" s="12"/>
      <c r="C35" s="13" t="s">
        <v>39</v>
      </c>
      <c r="D35" s="14">
        <v>8.6E-3</v>
      </c>
      <c r="E35" s="14"/>
      <c r="F35" s="14"/>
    </row>
    <row r="36" spans="1:6" ht="14.4" x14ac:dyDescent="0.3">
      <c r="A36" s="15"/>
      <c r="B36" s="12" t="s">
        <v>42</v>
      </c>
      <c r="C36" s="13" t="s">
        <v>38</v>
      </c>
      <c r="D36" s="14">
        <v>1.0999999999999999E-2</v>
      </c>
      <c r="E36" s="14"/>
      <c r="F36" s="14"/>
    </row>
    <row r="37" spans="1:6" ht="14.4" x14ac:dyDescent="0.3">
      <c r="A37" s="15"/>
      <c r="B37" s="12"/>
      <c r="C37" s="13" t="s">
        <v>39</v>
      </c>
      <c r="D37" s="14">
        <v>2.1000000000000001E-2</v>
      </c>
      <c r="E37" s="14"/>
      <c r="F37" s="14"/>
    </row>
    <row r="38" spans="1:6" ht="14.4" x14ac:dyDescent="0.3">
      <c r="A38" s="15"/>
      <c r="B38" s="12" t="s">
        <v>43</v>
      </c>
      <c r="C38" s="13" t="s">
        <v>38</v>
      </c>
      <c r="D38" s="14">
        <v>3.2000000000000001E-2</v>
      </c>
      <c r="E38" s="14"/>
      <c r="F38" s="14"/>
    </row>
    <row r="39" spans="1:6" ht="14.4" x14ac:dyDescent="0.3">
      <c r="A39" s="15"/>
      <c r="B39" s="12"/>
      <c r="C39" s="13" t="s">
        <v>39</v>
      </c>
      <c r="D39" s="14">
        <v>8.5999999999999993E-2</v>
      </c>
      <c r="E39" s="14"/>
      <c r="F39" s="14"/>
    </row>
    <row r="40" spans="1:6" ht="14.4" x14ac:dyDescent="0.3">
      <c r="A40" s="15" t="s">
        <v>47</v>
      </c>
      <c r="B40" s="12" t="s">
        <v>48</v>
      </c>
      <c r="C40" s="13"/>
      <c r="D40" s="14">
        <v>7.0000000000000001E-3</v>
      </c>
      <c r="E40" s="14"/>
      <c r="F40" s="14"/>
    </row>
    <row r="41" spans="1:6" ht="14.4" x14ac:dyDescent="0.3">
      <c r="A41" s="15"/>
      <c r="B41" s="12" t="s">
        <v>49</v>
      </c>
      <c r="C41" s="13"/>
      <c r="D41" s="14">
        <v>1E-3</v>
      </c>
      <c r="E41" s="14"/>
      <c r="F41" s="14"/>
    </row>
    <row r="42" spans="1:6" ht="15" customHeight="1" x14ac:dyDescent="0.3">
      <c r="E42" s="43" t="s">
        <v>63</v>
      </c>
      <c r="F42" s="44">
        <f>SUM(F24:F41)</f>
        <v>5.2000000000000005E-2</v>
      </c>
    </row>
  </sheetData>
  <mergeCells count="3">
    <mergeCell ref="A1:I1"/>
    <mergeCell ref="L1:R1"/>
    <mergeCell ref="A22:F22"/>
  </mergeCells>
  <hyperlinks>
    <hyperlink ref="C2" r:id="rId1" xr:uid="{00000000-0004-0000-0000-000000000000}"/>
    <hyperlink ref="D2" r:id="rId2" xr:uid="{00000000-0004-0000-0000-000001000000}"/>
    <hyperlink ref="F2" r:id="rId3" xr:uid="{00000000-0004-0000-0000-000002000000}"/>
    <hyperlink ref="D23" r:id="rId4" xr:uid="{00000000-0004-0000-0000-000003000000}"/>
  </hyperlinks>
  <pageMargins left="0.7" right="0.7" top="0.75" bottom="0.75" header="0" footer="0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3"/>
  <sheetViews>
    <sheetView workbookViewId="0">
      <pane xSplit="2" topLeftCell="E1" activePane="topRight" state="frozen"/>
      <selection pane="topRight" activeCell="F1" sqref="F1"/>
    </sheetView>
  </sheetViews>
  <sheetFormatPr baseColWidth="10" defaultColWidth="14.44140625" defaultRowHeight="15" customHeight="1" x14ac:dyDescent="0.3"/>
  <cols>
    <col min="1" max="1" width="18.109375" bestFit="1" customWidth="1"/>
    <col min="2" max="2" width="24" bestFit="1" customWidth="1"/>
    <col min="3" max="3" width="27.88671875" customWidth="1"/>
    <col min="4" max="4" width="30.77734375" customWidth="1"/>
    <col min="5" max="10" width="22.6640625" customWidth="1"/>
  </cols>
  <sheetData>
    <row r="1" spans="1:10" s="23" customFormat="1" ht="86.4" x14ac:dyDescent="0.3">
      <c r="A1" s="24"/>
      <c r="B1" s="24"/>
      <c r="C1" s="25" t="s">
        <v>53</v>
      </c>
      <c r="D1" s="25" t="s">
        <v>54</v>
      </c>
      <c r="E1" s="25" t="s">
        <v>60</v>
      </c>
      <c r="F1" s="26" t="s">
        <v>55</v>
      </c>
      <c r="G1" s="26" t="s">
        <v>56</v>
      </c>
      <c r="H1" s="26" t="s">
        <v>57</v>
      </c>
      <c r="I1" s="26" t="s">
        <v>58</v>
      </c>
      <c r="J1" s="26" t="s">
        <v>59</v>
      </c>
    </row>
    <row r="2" spans="1:10" ht="14.4" x14ac:dyDescent="0.3">
      <c r="A2" s="27" t="s">
        <v>9</v>
      </c>
      <c r="B2" s="28" t="s">
        <v>9</v>
      </c>
      <c r="C2" s="28">
        <v>169</v>
      </c>
      <c r="D2" s="28">
        <v>42</v>
      </c>
      <c r="E2" s="28">
        <v>124</v>
      </c>
      <c r="F2" s="29">
        <f t="shared" ref="F2:F12" si="0">E2</f>
        <v>124</v>
      </c>
      <c r="G2" s="29">
        <f t="shared" ref="G2:G12" si="1">C2-E2</f>
        <v>45</v>
      </c>
      <c r="H2" s="29">
        <f t="shared" ref="H2:H12" si="2">C2/D2</f>
        <v>4.0238095238095237</v>
      </c>
      <c r="I2" s="30">
        <f t="shared" ref="I2:I12" si="3">ROUND(H2,0)</f>
        <v>4</v>
      </c>
      <c r="J2" s="29">
        <f t="shared" ref="J2:J13" si="4">G2/H2</f>
        <v>11.183431952662723</v>
      </c>
    </row>
    <row r="3" spans="1:10" ht="15" customHeight="1" x14ac:dyDescent="0.3">
      <c r="A3" s="51" t="s">
        <v>10</v>
      </c>
      <c r="B3" s="28" t="s">
        <v>11</v>
      </c>
      <c r="C3" s="28">
        <v>189</v>
      </c>
      <c r="D3" s="28">
        <v>32</v>
      </c>
      <c r="E3" s="28">
        <v>94</v>
      </c>
      <c r="F3" s="29">
        <f t="shared" si="0"/>
        <v>94</v>
      </c>
      <c r="G3" s="29">
        <f t="shared" si="1"/>
        <v>95</v>
      </c>
      <c r="H3" s="29">
        <f t="shared" si="2"/>
        <v>5.90625</v>
      </c>
      <c r="I3" s="29">
        <f t="shared" si="3"/>
        <v>6</v>
      </c>
      <c r="J3" s="29">
        <f t="shared" si="4"/>
        <v>16.084656084656086</v>
      </c>
    </row>
    <row r="4" spans="1:10" ht="14.4" x14ac:dyDescent="0.3">
      <c r="A4" s="52"/>
      <c r="B4" s="28" t="s">
        <v>12</v>
      </c>
      <c r="C4" s="28">
        <v>394</v>
      </c>
      <c r="D4" s="28">
        <v>66</v>
      </c>
      <c r="E4" s="28">
        <v>169</v>
      </c>
      <c r="F4" s="29">
        <f t="shared" si="0"/>
        <v>169</v>
      </c>
      <c r="G4" s="29">
        <f t="shared" si="1"/>
        <v>225</v>
      </c>
      <c r="H4" s="29">
        <f t="shared" si="2"/>
        <v>5.9696969696969697</v>
      </c>
      <c r="I4" s="29">
        <f t="shared" si="3"/>
        <v>6</v>
      </c>
      <c r="J4" s="29">
        <f t="shared" si="4"/>
        <v>37.690355329949242</v>
      </c>
    </row>
    <row r="5" spans="1:10" ht="14.4" x14ac:dyDescent="0.3">
      <c r="A5" s="27" t="s">
        <v>13</v>
      </c>
      <c r="B5" s="28" t="s">
        <v>14</v>
      </c>
      <c r="C5" s="28">
        <v>236</v>
      </c>
      <c r="D5" s="28">
        <v>36</v>
      </c>
      <c r="E5" s="28">
        <v>211</v>
      </c>
      <c r="F5" s="29">
        <f t="shared" si="0"/>
        <v>211</v>
      </c>
      <c r="G5" s="29">
        <f t="shared" si="1"/>
        <v>25</v>
      </c>
      <c r="H5" s="29">
        <f t="shared" si="2"/>
        <v>6.5555555555555554</v>
      </c>
      <c r="I5" s="29">
        <f t="shared" si="3"/>
        <v>7</v>
      </c>
      <c r="J5" s="29">
        <f t="shared" si="4"/>
        <v>3.8135593220338984</v>
      </c>
    </row>
    <row r="6" spans="1:10" ht="14.4" x14ac:dyDescent="0.3">
      <c r="A6" s="27" t="s">
        <v>15</v>
      </c>
      <c r="B6" s="28" t="s">
        <v>16</v>
      </c>
      <c r="C6" s="28">
        <v>70</v>
      </c>
      <c r="D6" s="28">
        <v>23</v>
      </c>
      <c r="E6" s="28">
        <v>50</v>
      </c>
      <c r="F6" s="29">
        <f t="shared" si="0"/>
        <v>50</v>
      </c>
      <c r="G6" s="29">
        <f t="shared" si="1"/>
        <v>20</v>
      </c>
      <c r="H6" s="29">
        <f t="shared" si="2"/>
        <v>3.0434782608695654</v>
      </c>
      <c r="I6" s="29">
        <f t="shared" si="3"/>
        <v>3</v>
      </c>
      <c r="J6" s="29">
        <f t="shared" si="4"/>
        <v>6.5714285714285712</v>
      </c>
    </row>
    <row r="7" spans="1:10" ht="14.4" x14ac:dyDescent="0.3">
      <c r="A7" s="27" t="s">
        <v>17</v>
      </c>
      <c r="B7" s="28"/>
      <c r="C7" s="28">
        <v>32</v>
      </c>
      <c r="D7" s="28">
        <v>16</v>
      </c>
      <c r="E7" s="28">
        <v>27</v>
      </c>
      <c r="F7" s="29">
        <f t="shared" si="0"/>
        <v>27</v>
      </c>
      <c r="G7" s="29">
        <f t="shared" si="1"/>
        <v>5</v>
      </c>
      <c r="H7" s="29">
        <f t="shared" si="2"/>
        <v>2</v>
      </c>
      <c r="I7" s="29">
        <f t="shared" si="3"/>
        <v>2</v>
      </c>
      <c r="J7" s="29">
        <f t="shared" si="4"/>
        <v>2.5</v>
      </c>
    </row>
    <row r="8" spans="1:10" ht="14.4" x14ac:dyDescent="0.3">
      <c r="A8" s="51" t="s">
        <v>19</v>
      </c>
      <c r="B8" s="28" t="s">
        <v>20</v>
      </c>
      <c r="C8" s="28">
        <v>83</v>
      </c>
      <c r="D8" s="28">
        <v>24</v>
      </c>
      <c r="E8" s="28">
        <v>58</v>
      </c>
      <c r="F8" s="29">
        <f t="shared" si="0"/>
        <v>58</v>
      </c>
      <c r="G8" s="29">
        <f t="shared" si="1"/>
        <v>25</v>
      </c>
      <c r="H8" s="29">
        <f t="shared" si="2"/>
        <v>3.4583333333333335</v>
      </c>
      <c r="I8" s="29">
        <f t="shared" si="3"/>
        <v>3</v>
      </c>
      <c r="J8" s="29">
        <f t="shared" si="4"/>
        <v>7.2289156626506017</v>
      </c>
    </row>
    <row r="9" spans="1:10" ht="14.4" x14ac:dyDescent="0.3">
      <c r="A9" s="52"/>
      <c r="B9" s="28" t="s">
        <v>21</v>
      </c>
      <c r="C9" s="28">
        <v>115</v>
      </c>
      <c r="D9" s="28">
        <v>35</v>
      </c>
      <c r="E9" s="28">
        <v>78</v>
      </c>
      <c r="F9" s="29">
        <f t="shared" si="0"/>
        <v>78</v>
      </c>
      <c r="G9" s="29">
        <f t="shared" si="1"/>
        <v>37</v>
      </c>
      <c r="H9" s="29">
        <f t="shared" si="2"/>
        <v>3.2857142857142856</v>
      </c>
      <c r="I9" s="29">
        <f t="shared" si="3"/>
        <v>3</v>
      </c>
      <c r="J9" s="29">
        <f t="shared" si="4"/>
        <v>11.260869565217392</v>
      </c>
    </row>
    <row r="10" spans="1:10" ht="14.4" x14ac:dyDescent="0.3">
      <c r="A10" s="51" t="s">
        <v>22</v>
      </c>
      <c r="B10" s="28" t="s">
        <v>50</v>
      </c>
      <c r="C10" s="28">
        <v>106</v>
      </c>
      <c r="D10" s="28">
        <v>21</v>
      </c>
      <c r="E10" s="28">
        <v>73</v>
      </c>
      <c r="F10" s="29">
        <f t="shared" si="0"/>
        <v>73</v>
      </c>
      <c r="G10" s="29">
        <f t="shared" si="1"/>
        <v>33</v>
      </c>
      <c r="H10" s="29">
        <f t="shared" si="2"/>
        <v>5.0476190476190474</v>
      </c>
      <c r="I10" s="29">
        <f t="shared" si="3"/>
        <v>5</v>
      </c>
      <c r="J10" s="29">
        <f t="shared" si="4"/>
        <v>6.5377358490566042</v>
      </c>
    </row>
    <row r="11" spans="1:10" ht="14.4" x14ac:dyDescent="0.3">
      <c r="A11" s="52"/>
      <c r="B11" s="28" t="s">
        <v>24</v>
      </c>
      <c r="C11" s="28">
        <v>191</v>
      </c>
      <c r="D11" s="28">
        <v>38</v>
      </c>
      <c r="E11" s="28">
        <v>172</v>
      </c>
      <c r="F11" s="29">
        <f t="shared" si="0"/>
        <v>172</v>
      </c>
      <c r="G11" s="29">
        <f t="shared" si="1"/>
        <v>19</v>
      </c>
      <c r="H11" s="29">
        <f t="shared" si="2"/>
        <v>5.0263157894736841</v>
      </c>
      <c r="I11" s="29">
        <f t="shared" si="3"/>
        <v>5</v>
      </c>
      <c r="J11" s="29">
        <f t="shared" si="4"/>
        <v>3.7801047120418851</v>
      </c>
    </row>
    <row r="12" spans="1:10" ht="14.4" x14ac:dyDescent="0.3">
      <c r="A12" s="27" t="s">
        <v>25</v>
      </c>
      <c r="B12" s="28" t="s">
        <v>26</v>
      </c>
      <c r="C12" s="28">
        <v>28</v>
      </c>
      <c r="D12" s="28">
        <v>6</v>
      </c>
      <c r="E12" s="28">
        <v>28</v>
      </c>
      <c r="F12" s="29">
        <f t="shared" si="0"/>
        <v>28</v>
      </c>
      <c r="G12" s="29">
        <f t="shared" si="1"/>
        <v>0</v>
      </c>
      <c r="H12" s="29">
        <f t="shared" si="2"/>
        <v>4.666666666666667</v>
      </c>
      <c r="I12" s="29">
        <f t="shared" si="3"/>
        <v>5</v>
      </c>
      <c r="J12" s="29">
        <f t="shared" si="4"/>
        <v>0</v>
      </c>
    </row>
    <row r="13" spans="1:10" ht="14.4" x14ac:dyDescent="0.3">
      <c r="A13" s="29" t="s">
        <v>27</v>
      </c>
      <c r="B13" s="31"/>
      <c r="C13" s="31"/>
      <c r="D13" s="31"/>
      <c r="E13" s="31"/>
      <c r="F13" s="29">
        <v>17</v>
      </c>
      <c r="G13" s="29">
        <v>10.67</v>
      </c>
      <c r="H13" s="29">
        <v>8</v>
      </c>
      <c r="I13" s="31"/>
      <c r="J13" s="29">
        <f t="shared" si="4"/>
        <v>1.33375</v>
      </c>
    </row>
  </sheetData>
  <mergeCells count="3">
    <mergeCell ref="A3:A4"/>
    <mergeCell ref="A8:A9"/>
    <mergeCell ref="A10:A1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1002"/>
  <sheetViews>
    <sheetView topLeftCell="A14" zoomScale="70" zoomScaleNormal="70" workbookViewId="0">
      <selection activeCell="D39" sqref="D39"/>
    </sheetView>
  </sheetViews>
  <sheetFormatPr baseColWidth="10" defaultColWidth="14.44140625" defaultRowHeight="15" customHeight="1" x14ac:dyDescent="0.3"/>
  <cols>
    <col min="1" max="1" width="24.44140625" bestFit="1" customWidth="1"/>
    <col min="2" max="2" width="24.109375" customWidth="1"/>
    <col min="3" max="3" width="40.5546875" customWidth="1"/>
    <col min="4" max="4" width="53" customWidth="1"/>
    <col min="5" max="5" width="23.5546875" customWidth="1"/>
    <col min="6" max="6" width="27.44140625" customWidth="1"/>
    <col min="7" max="8" width="24.109375" customWidth="1"/>
    <col min="12" max="12" width="42.33203125" customWidth="1"/>
    <col min="13" max="13" width="40.88671875" customWidth="1"/>
    <col min="14" max="14" width="27.5546875" customWidth="1"/>
    <col min="16" max="17" width="21.44140625" customWidth="1"/>
  </cols>
  <sheetData>
    <row r="1" spans="1:31" ht="14.4" x14ac:dyDescent="0.3">
      <c r="A1" s="53" t="s">
        <v>0</v>
      </c>
      <c r="B1" s="46"/>
      <c r="C1" s="46"/>
      <c r="D1" s="46"/>
      <c r="E1" s="46"/>
      <c r="F1" s="46"/>
      <c r="G1" s="46"/>
      <c r="H1" s="47"/>
      <c r="I1" s="17"/>
      <c r="J1" s="17"/>
      <c r="K1" s="17"/>
      <c r="L1" s="48"/>
      <c r="M1" s="49"/>
      <c r="N1" s="49"/>
      <c r="O1" s="49"/>
      <c r="P1" s="49"/>
      <c r="Q1" s="49"/>
      <c r="R1" s="49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57.6" x14ac:dyDescent="0.3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51</v>
      </c>
      <c r="G2" s="2" t="s">
        <v>52</v>
      </c>
      <c r="H2" s="2" t="s">
        <v>61</v>
      </c>
      <c r="I2" s="17"/>
      <c r="J2" s="17"/>
      <c r="K2" s="17"/>
      <c r="L2" s="4"/>
      <c r="M2" s="1"/>
      <c r="N2" s="1"/>
      <c r="O2" s="1"/>
      <c r="P2" s="1"/>
      <c r="Q2" s="1"/>
      <c r="R2" s="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4.4" x14ac:dyDescent="0.3">
      <c r="A3" s="18" t="s">
        <v>9</v>
      </c>
      <c r="B3" s="18"/>
      <c r="C3" s="34"/>
      <c r="D3" s="19">
        <f>11.1834319526627</f>
        <v>11.1834319526627</v>
      </c>
      <c r="E3" s="35"/>
      <c r="F3" s="34"/>
      <c r="G3" s="36"/>
      <c r="H3" s="34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4.4" x14ac:dyDescent="0.3">
      <c r="A4" s="18" t="s">
        <v>10</v>
      </c>
      <c r="B4" s="18" t="s">
        <v>11</v>
      </c>
      <c r="C4" s="34"/>
      <c r="D4" s="19">
        <v>16.084656084656086</v>
      </c>
      <c r="E4" s="35"/>
      <c r="F4" s="34"/>
      <c r="G4" s="36"/>
      <c r="H4" s="34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4.4" x14ac:dyDescent="0.3">
      <c r="A5" s="18"/>
      <c r="B5" s="18" t="s">
        <v>12</v>
      </c>
      <c r="C5" s="34"/>
      <c r="D5" s="19">
        <v>37.690355329949242</v>
      </c>
      <c r="E5" s="35"/>
      <c r="F5" s="34"/>
      <c r="G5" s="36"/>
      <c r="H5" s="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4.4" x14ac:dyDescent="0.3">
      <c r="A6" s="18" t="s">
        <v>13</v>
      </c>
      <c r="B6" s="18" t="s">
        <v>14</v>
      </c>
      <c r="C6" s="34"/>
      <c r="D6" s="19">
        <v>3.8135593220338984</v>
      </c>
      <c r="E6" s="35"/>
      <c r="F6" s="34"/>
      <c r="G6" s="36"/>
      <c r="H6" s="34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4.4" x14ac:dyDescent="0.3">
      <c r="A7" s="18" t="s">
        <v>15</v>
      </c>
      <c r="B7" s="21" t="s">
        <v>16</v>
      </c>
      <c r="C7" s="34"/>
      <c r="D7" s="19">
        <v>6.5714285714285712</v>
      </c>
      <c r="E7" s="35"/>
      <c r="F7" s="34"/>
      <c r="G7" s="36"/>
      <c r="H7" s="34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14.4" x14ac:dyDescent="0.3">
      <c r="A8" s="18" t="s">
        <v>17</v>
      </c>
      <c r="B8" s="18" t="s">
        <v>18</v>
      </c>
      <c r="C8" s="34"/>
      <c r="D8" s="19">
        <v>2.5</v>
      </c>
      <c r="E8" s="35"/>
      <c r="F8" s="34"/>
      <c r="G8" s="36"/>
      <c r="H8" s="3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4.4" x14ac:dyDescent="0.3">
      <c r="A9" s="18" t="s">
        <v>19</v>
      </c>
      <c r="B9" s="18" t="s">
        <v>20</v>
      </c>
      <c r="C9" s="34"/>
      <c r="D9" s="19">
        <v>7.2289156626506017</v>
      </c>
      <c r="E9" s="35"/>
      <c r="F9" s="34"/>
      <c r="G9" s="36"/>
      <c r="H9" s="34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4.4" x14ac:dyDescent="0.3">
      <c r="A10" s="18"/>
      <c r="B10" s="18" t="s">
        <v>21</v>
      </c>
      <c r="C10" s="34"/>
      <c r="D10" s="19">
        <v>11.260869565217392</v>
      </c>
      <c r="E10" s="35"/>
      <c r="F10" s="34"/>
      <c r="G10" s="36"/>
      <c r="H10" s="34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14.4" x14ac:dyDescent="0.3">
      <c r="A11" s="18" t="s">
        <v>22</v>
      </c>
      <c r="B11" s="18" t="s">
        <v>23</v>
      </c>
      <c r="C11" s="34"/>
      <c r="D11" s="19">
        <v>6.5377358490566042</v>
      </c>
      <c r="E11" s="35"/>
      <c r="F11" s="34"/>
      <c r="G11" s="36"/>
      <c r="H11" s="3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14.4" x14ac:dyDescent="0.3">
      <c r="A12" s="18"/>
      <c r="B12" s="18" t="s">
        <v>24</v>
      </c>
      <c r="C12" s="34"/>
      <c r="D12" s="19">
        <v>3.7801047120418851</v>
      </c>
      <c r="E12" s="35"/>
      <c r="F12" s="34"/>
      <c r="G12" s="36"/>
      <c r="H12" s="34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ht="14.4" x14ac:dyDescent="0.3">
      <c r="A13" s="18" t="s">
        <v>25</v>
      </c>
      <c r="B13" s="18" t="s">
        <v>26</v>
      </c>
      <c r="C13" s="34"/>
      <c r="D13" s="19">
        <v>0</v>
      </c>
      <c r="E13" s="35"/>
      <c r="F13" s="34"/>
      <c r="G13" s="36"/>
      <c r="H13" s="3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14.4" x14ac:dyDescent="0.3">
      <c r="A14" s="18" t="s">
        <v>27</v>
      </c>
      <c r="B14" s="18"/>
      <c r="C14" s="34"/>
      <c r="D14" s="19">
        <v>1.33375</v>
      </c>
      <c r="E14" s="35"/>
      <c r="F14" s="34"/>
      <c r="G14" s="36"/>
      <c r="H14" s="3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4.4" x14ac:dyDescent="0.3">
      <c r="A15" s="18" t="s">
        <v>28</v>
      </c>
      <c r="B15" s="18"/>
      <c r="C15" s="34"/>
      <c r="D15" s="19">
        <v>37.69</v>
      </c>
      <c r="E15" s="35"/>
      <c r="F15" s="34"/>
      <c r="G15" s="36"/>
      <c r="H15" s="3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4.4" x14ac:dyDescent="0.3">
      <c r="A16" s="18" t="s">
        <v>29</v>
      </c>
      <c r="B16" s="18"/>
      <c r="C16" s="34"/>
      <c r="D16" s="19"/>
      <c r="E16" s="35"/>
      <c r="F16" s="34"/>
      <c r="G16" s="36"/>
      <c r="H16" s="3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14.4" x14ac:dyDescent="0.3">
      <c r="A17" s="18" t="s">
        <v>64</v>
      </c>
      <c r="B17" s="18"/>
      <c r="C17" s="34"/>
      <c r="D17" s="19"/>
      <c r="E17" s="35"/>
      <c r="F17" s="34"/>
      <c r="G17" s="36"/>
      <c r="H17" s="34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4.4" x14ac:dyDescent="0.3">
      <c r="A18" s="17"/>
      <c r="B18" s="17"/>
      <c r="C18" s="17"/>
      <c r="D18" s="17"/>
      <c r="E18" s="17"/>
      <c r="F18" s="17"/>
      <c r="G18" s="37" t="s">
        <v>63</v>
      </c>
      <c r="H18" s="3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4.4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4.4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4.4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4.4" x14ac:dyDescent="0.3">
      <c r="A22" s="50" t="s">
        <v>31</v>
      </c>
      <c r="B22" s="46"/>
      <c r="C22" s="46"/>
      <c r="D22" s="46"/>
      <c r="E22" s="46"/>
      <c r="F22" s="47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28.8" x14ac:dyDescent="0.3">
      <c r="A23" s="39" t="s">
        <v>32</v>
      </c>
      <c r="B23" s="40" t="s">
        <v>33</v>
      </c>
      <c r="C23" s="40" t="s">
        <v>34</v>
      </c>
      <c r="D23" s="41" t="s">
        <v>62</v>
      </c>
      <c r="E23" s="40" t="s">
        <v>8</v>
      </c>
      <c r="F23" s="40" t="s">
        <v>35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28.8" x14ac:dyDescent="0.3">
      <c r="A24" s="11" t="s">
        <v>36</v>
      </c>
      <c r="B24" s="12" t="s">
        <v>37</v>
      </c>
      <c r="C24" s="13" t="s">
        <v>38</v>
      </c>
      <c r="D24" s="14">
        <v>1E-4</v>
      </c>
      <c r="E24" s="42"/>
      <c r="F24" s="4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4.4" x14ac:dyDescent="0.3">
      <c r="A25" s="15"/>
      <c r="B25" s="12" t="s">
        <v>37</v>
      </c>
      <c r="C25" s="13" t="s">
        <v>39</v>
      </c>
      <c r="D25" s="14">
        <v>1E-4</v>
      </c>
      <c r="E25" s="42"/>
      <c r="F25" s="4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28.8" x14ac:dyDescent="0.3">
      <c r="A26" s="15"/>
      <c r="B26" s="16" t="s">
        <v>40</v>
      </c>
      <c r="C26" s="13" t="s">
        <v>38</v>
      </c>
      <c r="D26" s="14">
        <v>1.0999999999999999E-2</v>
      </c>
      <c r="E26" s="42"/>
      <c r="F26" s="42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28.8" x14ac:dyDescent="0.3">
      <c r="A27" s="15"/>
      <c r="B27" s="16" t="s">
        <v>40</v>
      </c>
      <c r="C27" s="13" t="s">
        <v>39</v>
      </c>
      <c r="D27" s="14">
        <v>1.0999999999999999E-2</v>
      </c>
      <c r="E27" s="42"/>
      <c r="F27" s="4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28.8" x14ac:dyDescent="0.3">
      <c r="A28" s="11" t="s">
        <v>41</v>
      </c>
      <c r="B28" s="12" t="s">
        <v>42</v>
      </c>
      <c r="C28" s="13" t="s">
        <v>38</v>
      </c>
      <c r="D28" s="14">
        <v>7.0000000000000001E-3</v>
      </c>
      <c r="E28" s="42"/>
      <c r="F28" s="4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4.4" x14ac:dyDescent="0.3">
      <c r="A29" s="15"/>
      <c r="B29" s="12"/>
      <c r="C29" s="13" t="s">
        <v>39</v>
      </c>
      <c r="D29" s="14">
        <v>1.7000000000000001E-2</v>
      </c>
      <c r="E29" s="42"/>
      <c r="F29" s="4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4.4" x14ac:dyDescent="0.3">
      <c r="A30" s="15"/>
      <c r="B30" s="12" t="s">
        <v>43</v>
      </c>
      <c r="C30" s="13" t="s">
        <v>38</v>
      </c>
      <c r="D30" s="14">
        <v>2.8000000000000001E-2</v>
      </c>
      <c r="E30" s="42"/>
      <c r="F30" s="4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4.4" x14ac:dyDescent="0.3">
      <c r="A31" s="15"/>
      <c r="B31" s="12"/>
      <c r="C31" s="13" t="s">
        <v>39</v>
      </c>
      <c r="D31" s="14">
        <v>7.0999999999999994E-2</v>
      </c>
      <c r="E31" s="42"/>
      <c r="F31" s="4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4.4" x14ac:dyDescent="0.3">
      <c r="A32" s="15"/>
      <c r="B32" s="12" t="s">
        <v>44</v>
      </c>
      <c r="C32" s="13" t="s">
        <v>38</v>
      </c>
      <c r="D32" s="14">
        <v>6.6000000000000003E-2</v>
      </c>
      <c r="E32" s="42"/>
      <c r="F32" s="4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4.4" x14ac:dyDescent="0.3">
      <c r="A33" s="15"/>
      <c r="B33" s="12"/>
      <c r="C33" s="13" t="s">
        <v>39</v>
      </c>
      <c r="D33" s="14">
        <v>0.17</v>
      </c>
      <c r="E33" s="42"/>
      <c r="F33" s="4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28.8" x14ac:dyDescent="0.3">
      <c r="A34" s="11" t="s">
        <v>45</v>
      </c>
      <c r="B34" s="12" t="s">
        <v>46</v>
      </c>
      <c r="C34" s="13" t="s">
        <v>38</v>
      </c>
      <c r="D34" s="14">
        <v>5.7000000000000002E-3</v>
      </c>
      <c r="E34" s="42"/>
      <c r="F34" s="4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4.4" x14ac:dyDescent="0.3">
      <c r="A35" s="15"/>
      <c r="B35" s="12"/>
      <c r="C35" s="13" t="s">
        <v>39</v>
      </c>
      <c r="D35" s="14">
        <v>8.6E-3</v>
      </c>
      <c r="E35" s="42"/>
      <c r="F35" s="4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4.4" x14ac:dyDescent="0.3">
      <c r="A36" s="15"/>
      <c r="B36" s="12" t="s">
        <v>42</v>
      </c>
      <c r="C36" s="13" t="s">
        <v>38</v>
      </c>
      <c r="D36" s="14">
        <v>1.0999999999999999E-2</v>
      </c>
      <c r="E36" s="42"/>
      <c r="F36" s="4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4.4" x14ac:dyDescent="0.3">
      <c r="A37" s="15"/>
      <c r="B37" s="12"/>
      <c r="C37" s="13" t="s">
        <v>39</v>
      </c>
      <c r="D37" s="14">
        <v>2.1000000000000001E-2</v>
      </c>
      <c r="E37" s="42"/>
      <c r="F37" s="42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4.4" x14ac:dyDescent="0.3">
      <c r="A38" s="15"/>
      <c r="B38" s="12" t="s">
        <v>43</v>
      </c>
      <c r="C38" s="13" t="s">
        <v>38</v>
      </c>
      <c r="D38" s="14">
        <v>3.2000000000000001E-2</v>
      </c>
      <c r="E38" s="42"/>
      <c r="F38" s="42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4.4" x14ac:dyDescent="0.3">
      <c r="A39" s="15"/>
      <c r="B39" s="12"/>
      <c r="C39" s="13" t="s">
        <v>39</v>
      </c>
      <c r="D39" s="14">
        <v>8.5999999999999993E-2</v>
      </c>
      <c r="E39" s="42"/>
      <c r="F39" s="4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4.4" x14ac:dyDescent="0.3">
      <c r="A40" s="15" t="s">
        <v>47</v>
      </c>
      <c r="B40" s="12" t="s">
        <v>48</v>
      </c>
      <c r="C40" s="13"/>
      <c r="D40" s="14">
        <v>7.0000000000000001E-3</v>
      </c>
      <c r="E40" s="42"/>
      <c r="F40" s="42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4.4" x14ac:dyDescent="0.3">
      <c r="A41" s="15"/>
      <c r="B41" s="12" t="s">
        <v>49</v>
      </c>
      <c r="C41" s="13"/>
      <c r="D41" s="14">
        <v>1E-3</v>
      </c>
      <c r="E41" s="42"/>
      <c r="F41" s="4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4.4" x14ac:dyDescent="0.3">
      <c r="A42" s="17"/>
      <c r="B42" s="17"/>
      <c r="C42" s="17"/>
      <c r="D42" s="17"/>
      <c r="E42" s="43" t="s">
        <v>63</v>
      </c>
      <c r="F42" s="4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4.4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4.4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4.4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4.4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4.4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4.4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4.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4.4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4.4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14.4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14.4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14.4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14.4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14.4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14.4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14.4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14.4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ht="14.4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ht="14.4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14.4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ht="14.4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14.4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14.4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14.4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14.4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14.4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14.4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ht="14.4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ht="14.4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ht="14.4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ht="14.4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14.4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ht="14.4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14.4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ht="14.4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ht="14.4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14.4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ht="14.4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14.4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14.4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ht="14.4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14.4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ht="14.4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14.4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14.4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ht="14.4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14.4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14.4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ht="14.4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ht="14.4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ht="14.4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ht="14.4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14.4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ht="14.4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14.4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14.4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14.4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14.4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14.4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14.4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14.4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14.4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14.4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t="14.4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14.4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14.4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14.4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14.4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14.4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ht="14.4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ht="14.4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ht="14.4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ht="14.4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ht="14.4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ht="14.4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ht="14.4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4.4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ht="14.4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14.4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ht="14.4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ht="14.4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14.4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ht="14.4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ht="14.4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ht="14.4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ht="14.4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ht="14.4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4.4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ht="14.4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ht="14.4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ht="14.4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ht="14.4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ht="14.4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ht="14.4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ht="14.4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ht="14.4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ht="14.4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ht="14.4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ht="14.4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ht="14.4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ht="14.4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ht="14.4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4.4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4.4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4.4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4.4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4.4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4.4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4.4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4.4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4.4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4.4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4.4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4.4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4.4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4.4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4.4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4.4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4.4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4.4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4.4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ht="14.4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14.4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ht="14.4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ht="14.4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ht="14.4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1:31" ht="14.4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ht="14.4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1:31" ht="14.4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1:31" ht="14.4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1:31" ht="14.4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1:31" ht="14.4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ht="14.4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1:31" ht="14.4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1:31" ht="14.4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ht="14.4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1:31" ht="14.4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:31" ht="14.4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:31" ht="14.4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:31" ht="14.4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ht="14.4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:31" ht="14.4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:31" ht="14.4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1:31" ht="14.4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1:31" ht="14.4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1:31" ht="14.4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1:31" ht="14.4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1:31" ht="14.4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1:31" ht="14.4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1:31" ht="14.4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1:31" ht="14.4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1:31" ht="14.4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1:31" ht="14.4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1:31" ht="14.4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1:31" ht="14.4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1:31" ht="14.4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1:31" ht="14.4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1:31" ht="14.4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1:31" ht="14.4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1:31" ht="14.4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1:31" ht="14.4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1:31" ht="14.4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1:31" ht="14.4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31" ht="14.4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1:31" ht="14.4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1:31" ht="14.4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1:31" ht="14.4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:31" ht="14.4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1:31" ht="14.4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1:31" ht="14.4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:31" ht="14.4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1:31" ht="14.4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1:31" ht="14.4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1:31" ht="14.4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:31" ht="14.4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:31" ht="14.4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1:31" ht="14.4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:31" ht="14.4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1:31" ht="14.4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1:31" ht="14.4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1:31" ht="14.4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1:31" ht="14.4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:31" ht="14.4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1:31" ht="14.4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1:31" ht="14.4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1:31" ht="14.4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1:31" ht="14.4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1:31" ht="14.4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ht="14.4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ht="14.4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ht="14.4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ht="14.4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ht="14.4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4.4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ht="14.4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ht="14.4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ht="14.4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ht="14.4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4.4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4.4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4.4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4.4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4.4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4.4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4.4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4.4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4.4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4.4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4.4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ht="14.4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ht="14.4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ht="14.4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ht="14.4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ht="14.4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4.4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ht="14.4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ht="14.4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ht="14.4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ht="14.4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ht="14.4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ht="14.4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4.4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ht="14.4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ht="14.4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ht="14.4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ht="14.4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ht="14.4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ht="14.4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4.4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ht="14.4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ht="14.4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ht="14.4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ht="14.4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ht="14.4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ht="14.4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ht="14.4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ht="14.4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ht="14.4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ht="14.4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ht="14.4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ht="14.4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4.4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ht="14.4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ht="14.4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ht="14.4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ht="14.4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ht="14.4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ht="14.4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ht="14.4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ht="14.4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ht="14.4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ht="14.4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4.4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ht="14.4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ht="14.4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ht="14.4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ht="14.4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ht="14.4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ht="14.4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ht="14.4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ht="14.4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ht="14.4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ht="14.4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ht="14.4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4.4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ht="14.4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ht="14.4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ht="14.4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ht="14.4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ht="14.4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ht="14.4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ht="14.4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ht="14.4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ht="14.4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ht="14.4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ht="14.4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ht="14.4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4.4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ht="14.4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ht="14.4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ht="14.4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ht="14.4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ht="14.4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4.4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ht="14.4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ht="14.4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ht="14.4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ht="14.4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ht="14.4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ht="14.4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ht="14.4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ht="14.4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ht="14.4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ht="14.4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ht="14.4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ht="14.4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ht="14.4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4.4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ht="14.4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ht="14.4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ht="14.4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ht="14.4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ht="14.4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ht="14.4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ht="14.4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ht="14.4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ht="14.4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ht="14.4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ht="14.4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14.4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14.4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4.4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4.4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4.4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ht="14.4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ht="14.4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ht="14.4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ht="14.4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ht="14.4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ht="14.4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ht="14.4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ht="14.4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ht="14.4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ht="14.4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ht="14.4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ht="14.4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ht="14.4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ht="14.4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ht="14.4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ht="14.4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ht="14.4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ht="14.4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ht="14.4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ht="14.4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ht="14.4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ht="14.4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ht="14.4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ht="14.4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4.4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4.4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4.4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4.4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4.4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4.4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4.4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4.4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4.4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4.4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4.4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4.4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4.4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4.4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4.4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4.4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4.4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4.4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4.4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4.4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4.4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4.4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4.4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4.4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4.4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4.4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4.4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4.4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4.4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4.4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4.4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4.4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4.4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4.4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4.4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4.4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4.4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4.4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4.4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4.4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4.4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4.4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4.4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4.4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4.4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4.4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4.4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4.4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4.4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4.4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4.4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4.4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4.4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4.4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4.4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4.4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4.4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4.4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4.4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4.4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4.4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4.4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4.4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4.4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4.4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4.4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4.4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4.4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4.4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4.4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4.4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4.4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4.4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4.4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4.4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4.4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4.4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4.4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4.4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4.4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4.4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4.4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4.4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4.4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4.4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4.4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4.4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4.4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4.4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4.4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4.4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4.4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4.4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4.4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4.4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4.4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4.4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4.4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4.4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4.4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4.4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4.4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4.4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4.4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4.4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4.4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4.4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4.4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4.4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4.4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4.4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4.4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4.4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4.4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4.4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4.4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4.4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4.4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4.4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4.4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4.4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4.4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4.4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4.4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4.4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4.4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4.4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4.4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4.4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4.4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4.4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4.4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4.4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4.4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4.4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4.4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4.4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4.4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4.4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4.4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4.4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4.4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4.4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4.4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4.4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4.4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4.4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4.4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ht="14.4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ht="14.4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ht="14.4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ht="14.4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ht="14.4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ht="14.4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ht="14.4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ht="14.4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ht="14.4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ht="14.4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ht="14.4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ht="14.4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ht="14.4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ht="14.4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ht="14.4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ht="14.4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ht="14.4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ht="14.4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ht="14.4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ht="14.4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ht="14.4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ht="14.4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ht="14.4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ht="14.4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ht="14.4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ht="14.4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ht="14.4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ht="14.4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ht="14.4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ht="14.4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ht="14.4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ht="14.4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ht="14.4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ht="14.4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ht="14.4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ht="14.4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ht="14.4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ht="14.4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ht="14.4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ht="14.4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ht="14.4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ht="14.4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ht="14.4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ht="14.4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ht="14.4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ht="14.4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ht="14.4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ht="14.4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ht="14.4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ht="14.4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ht="14.4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ht="14.4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ht="14.4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ht="14.4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ht="14.4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ht="14.4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ht="14.4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ht="14.4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ht="14.4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ht="14.4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ht="14.4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ht="14.4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ht="14.4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ht="14.4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ht="14.4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ht="14.4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ht="14.4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ht="14.4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ht="14.4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ht="14.4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ht="14.4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ht="14.4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ht="14.4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ht="14.4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ht="14.4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ht="14.4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ht="14.4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ht="14.4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ht="14.4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ht="14.4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ht="14.4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ht="14.4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ht="14.4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ht="14.4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ht="14.4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ht="14.4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ht="14.4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ht="14.4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ht="14.4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ht="14.4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ht="14.4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ht="14.4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ht="14.4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ht="14.4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ht="14.4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ht="14.4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ht="14.4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ht="14.4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ht="14.4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ht="14.4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ht="14.4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ht="14.4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ht="14.4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ht="14.4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ht="14.4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ht="14.4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ht="14.4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ht="14.4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ht="14.4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ht="14.4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ht="14.4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ht="14.4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ht="14.4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ht="14.4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ht="14.4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ht="14.4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ht="14.4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ht="14.4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ht="14.4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ht="14.4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ht="14.4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ht="14.4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ht="14.4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ht="14.4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ht="14.4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ht="14.4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ht="14.4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ht="14.4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ht="14.4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ht="14.4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ht="14.4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ht="14.4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ht="14.4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ht="14.4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ht="14.4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ht="14.4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ht="14.4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ht="14.4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ht="14.4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ht="14.4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ht="14.4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ht="14.4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ht="14.4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ht="14.4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ht="14.4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ht="14.4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ht="14.4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ht="14.4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ht="14.4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ht="14.4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ht="14.4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ht="14.4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ht="14.4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ht="14.4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ht="14.4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ht="14.4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ht="14.4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ht="14.4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ht="14.4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ht="14.4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ht="14.4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ht="14.4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ht="14.4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ht="14.4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ht="14.4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ht="14.4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ht="14.4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ht="14.4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ht="14.4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ht="14.4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ht="14.4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ht="14.4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ht="14.4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ht="14.4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ht="14.4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ht="14.4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ht="14.4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ht="14.4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ht="14.4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ht="14.4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ht="14.4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ht="14.4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ht="14.4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ht="14.4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ht="14.4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ht="14.4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ht="14.4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ht="14.4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ht="14.4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ht="14.4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ht="14.4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ht="14.4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ht="14.4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ht="14.4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ht="14.4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ht="14.4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ht="14.4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ht="14.4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ht="14.4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ht="14.4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ht="14.4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ht="14.4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ht="14.4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ht="14.4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ht="14.4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</row>
    <row r="734" spans="1:31" ht="14.4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</row>
    <row r="735" spans="1:31" ht="14.4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</row>
    <row r="736" spans="1:31" ht="14.4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</row>
    <row r="737" spans="1:31" ht="14.4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</row>
    <row r="738" spans="1:31" ht="14.4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</row>
    <row r="739" spans="1:31" ht="14.4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</row>
    <row r="740" spans="1:31" ht="14.4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</row>
    <row r="741" spans="1:31" ht="14.4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</row>
    <row r="742" spans="1:31" ht="14.4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</row>
    <row r="743" spans="1:31" ht="14.4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</row>
    <row r="744" spans="1:31" ht="14.4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</row>
    <row r="745" spans="1:31" ht="14.4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</row>
    <row r="746" spans="1:31" ht="14.4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</row>
    <row r="747" spans="1:31" ht="14.4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</row>
    <row r="748" spans="1:31" ht="14.4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</row>
    <row r="749" spans="1:31" ht="14.4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</row>
    <row r="750" spans="1:31" ht="14.4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</row>
    <row r="751" spans="1:31" ht="14.4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</row>
    <row r="752" spans="1:31" ht="14.4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</row>
    <row r="753" spans="1:31" ht="14.4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</row>
    <row r="754" spans="1:31" ht="14.4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</row>
    <row r="755" spans="1:31" ht="14.4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</row>
    <row r="756" spans="1:31" ht="14.4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</row>
    <row r="757" spans="1:31" ht="14.4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</row>
    <row r="758" spans="1:31" ht="14.4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</row>
    <row r="759" spans="1:31" ht="14.4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</row>
    <row r="760" spans="1:31" ht="14.4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</row>
    <row r="761" spans="1:31" ht="14.4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</row>
    <row r="762" spans="1:31" ht="14.4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</row>
    <row r="763" spans="1:31" ht="14.4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</row>
    <row r="764" spans="1:31" ht="14.4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</row>
    <row r="765" spans="1:31" ht="14.4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</row>
    <row r="766" spans="1:31" ht="14.4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</row>
    <row r="767" spans="1:31" ht="14.4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</row>
    <row r="768" spans="1:31" ht="14.4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</row>
    <row r="769" spans="1:31" ht="14.4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</row>
    <row r="770" spans="1:31" ht="14.4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</row>
    <row r="771" spans="1:31" ht="14.4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</row>
    <row r="772" spans="1:31" ht="14.4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</row>
    <row r="773" spans="1:31" ht="14.4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</row>
    <row r="774" spans="1:31" ht="14.4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</row>
    <row r="775" spans="1:31" ht="14.4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</row>
    <row r="776" spans="1:31" ht="14.4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</row>
    <row r="777" spans="1:31" ht="14.4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</row>
    <row r="778" spans="1:31" ht="14.4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</row>
    <row r="779" spans="1:31" ht="14.4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</row>
    <row r="780" spans="1:31" ht="14.4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</row>
    <row r="781" spans="1:31" ht="14.4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</row>
    <row r="782" spans="1:31" ht="14.4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</row>
    <row r="783" spans="1:31" ht="14.4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ht="14.4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</row>
    <row r="785" spans="1:31" ht="14.4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</row>
    <row r="786" spans="1:31" ht="14.4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</row>
    <row r="787" spans="1:31" ht="14.4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</row>
    <row r="788" spans="1:31" ht="14.4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</row>
    <row r="789" spans="1:31" ht="14.4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</row>
    <row r="790" spans="1:31" ht="14.4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</row>
    <row r="791" spans="1:31" ht="14.4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</row>
    <row r="792" spans="1:31" ht="14.4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</row>
    <row r="793" spans="1:31" ht="14.4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</row>
    <row r="794" spans="1:31" ht="14.4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</row>
    <row r="795" spans="1:31" ht="14.4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</row>
    <row r="796" spans="1:31" ht="14.4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</row>
    <row r="797" spans="1:31" ht="14.4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</row>
    <row r="798" spans="1:31" ht="14.4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</row>
    <row r="799" spans="1:31" ht="14.4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</row>
    <row r="800" spans="1:31" ht="14.4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</row>
    <row r="801" spans="1:31" ht="14.4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</row>
    <row r="802" spans="1:31" ht="14.4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</row>
    <row r="803" spans="1:31" ht="14.4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</row>
    <row r="804" spans="1:31" ht="14.4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</row>
    <row r="805" spans="1:31" ht="14.4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</row>
    <row r="806" spans="1:31" ht="14.4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</row>
    <row r="807" spans="1:31" ht="14.4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</row>
    <row r="808" spans="1:31" ht="14.4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</row>
    <row r="809" spans="1:31" ht="14.4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</row>
    <row r="810" spans="1:31" ht="14.4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</row>
    <row r="811" spans="1:31" ht="14.4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</row>
    <row r="812" spans="1:31" ht="14.4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</row>
    <row r="813" spans="1:31" ht="14.4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</row>
    <row r="814" spans="1:31" ht="14.4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</row>
    <row r="815" spans="1:31" ht="14.4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</row>
    <row r="816" spans="1:31" ht="14.4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</row>
    <row r="817" spans="1:31" ht="14.4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</row>
    <row r="818" spans="1:31" ht="14.4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</row>
    <row r="819" spans="1:31" ht="14.4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</row>
    <row r="820" spans="1:31" ht="14.4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</row>
    <row r="821" spans="1:31" ht="14.4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</row>
    <row r="822" spans="1:31" ht="14.4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</row>
    <row r="823" spans="1:31" ht="14.4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</row>
    <row r="824" spans="1:31" ht="14.4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</row>
    <row r="825" spans="1:31" ht="14.4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</row>
    <row r="826" spans="1:31" ht="14.4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</row>
    <row r="827" spans="1:31" ht="14.4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</row>
    <row r="828" spans="1:31" ht="14.4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</row>
    <row r="829" spans="1:31" ht="14.4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</row>
    <row r="830" spans="1:31" ht="14.4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</row>
    <row r="831" spans="1:31" ht="14.4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</row>
    <row r="832" spans="1:31" ht="14.4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</row>
    <row r="833" spans="1:31" ht="14.4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</row>
    <row r="834" spans="1:31" ht="14.4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</row>
    <row r="835" spans="1:31" ht="14.4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</row>
    <row r="836" spans="1:31" ht="14.4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</row>
    <row r="837" spans="1:31" ht="14.4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</row>
    <row r="838" spans="1:31" ht="14.4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</row>
    <row r="839" spans="1:31" ht="14.4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</row>
    <row r="840" spans="1:31" ht="14.4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</row>
    <row r="841" spans="1:31" ht="14.4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</row>
    <row r="842" spans="1:31" ht="14.4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</row>
    <row r="843" spans="1:31" ht="14.4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</row>
    <row r="844" spans="1:31" ht="14.4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</row>
    <row r="845" spans="1:31" ht="14.4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</row>
    <row r="846" spans="1:31" ht="14.4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</row>
    <row r="847" spans="1:31" ht="14.4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</row>
    <row r="848" spans="1:31" ht="14.4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</row>
    <row r="849" spans="1:31" ht="14.4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</row>
    <row r="850" spans="1:31" ht="14.4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</row>
    <row r="851" spans="1:31" ht="14.4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</row>
    <row r="852" spans="1:31" ht="14.4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</row>
    <row r="853" spans="1:31" ht="14.4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</row>
    <row r="854" spans="1:31" ht="14.4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</row>
    <row r="855" spans="1:31" ht="14.4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</row>
    <row r="856" spans="1:31" ht="14.4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</row>
    <row r="857" spans="1:31" ht="14.4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</row>
    <row r="858" spans="1:31" ht="14.4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</row>
    <row r="859" spans="1:31" ht="14.4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</row>
    <row r="860" spans="1:31" ht="14.4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</row>
    <row r="861" spans="1:31" ht="14.4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</row>
    <row r="862" spans="1:31" ht="14.4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</row>
    <row r="863" spans="1:31" ht="14.4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</row>
    <row r="864" spans="1:31" ht="14.4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</row>
    <row r="865" spans="1:31" ht="14.4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</row>
    <row r="866" spans="1:31" ht="14.4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</row>
    <row r="867" spans="1:31" ht="14.4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</row>
    <row r="868" spans="1:31" ht="14.4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</row>
    <row r="869" spans="1:31" ht="14.4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</row>
    <row r="870" spans="1:31" ht="14.4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</row>
    <row r="871" spans="1:31" ht="14.4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</row>
    <row r="872" spans="1:31" ht="14.4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</row>
    <row r="873" spans="1:31" ht="14.4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</row>
    <row r="874" spans="1:31" ht="14.4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</row>
    <row r="875" spans="1:31" ht="14.4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</row>
    <row r="876" spans="1:31" ht="14.4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</row>
    <row r="877" spans="1:31" ht="14.4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</row>
    <row r="878" spans="1:31" ht="14.4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</row>
    <row r="879" spans="1:31" ht="14.4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</row>
    <row r="880" spans="1:31" ht="14.4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</row>
    <row r="881" spans="1:31" ht="14.4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</row>
    <row r="882" spans="1:31" ht="14.4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</row>
    <row r="883" spans="1:31" ht="14.4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</row>
    <row r="884" spans="1:31" ht="14.4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</row>
    <row r="885" spans="1:31" ht="14.4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</row>
    <row r="886" spans="1:31" ht="14.4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</row>
    <row r="887" spans="1:31" ht="14.4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</row>
    <row r="888" spans="1:31" ht="14.4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</row>
    <row r="889" spans="1:31" ht="14.4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</row>
    <row r="890" spans="1:31" ht="14.4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</row>
    <row r="891" spans="1:31" ht="14.4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</row>
    <row r="892" spans="1:31" ht="14.4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</row>
    <row r="893" spans="1:31" ht="14.4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</row>
    <row r="894" spans="1:31" ht="14.4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</row>
    <row r="895" spans="1:31" ht="14.4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</row>
    <row r="896" spans="1:31" ht="14.4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</row>
    <row r="897" spans="1:31" ht="14.4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</row>
    <row r="898" spans="1:31" ht="14.4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</row>
    <row r="899" spans="1:31" ht="14.4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</row>
    <row r="900" spans="1:31" ht="14.4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</row>
    <row r="901" spans="1:31" ht="14.4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</row>
    <row r="902" spans="1:31" ht="14.4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</row>
    <row r="903" spans="1:31" ht="14.4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</row>
    <row r="904" spans="1:31" ht="14.4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</row>
    <row r="905" spans="1:31" ht="14.4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</row>
    <row r="906" spans="1:31" ht="14.4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</row>
    <row r="907" spans="1:31" ht="14.4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</row>
    <row r="908" spans="1:31" ht="14.4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</row>
    <row r="909" spans="1:31" ht="14.4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</row>
    <row r="910" spans="1:31" ht="14.4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</row>
    <row r="911" spans="1:31" ht="14.4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</row>
    <row r="912" spans="1:31" ht="14.4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</row>
    <row r="913" spans="1:31" ht="14.4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</row>
    <row r="914" spans="1:31" ht="14.4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</row>
    <row r="915" spans="1:31" ht="14.4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</row>
    <row r="916" spans="1:31" ht="14.4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</row>
    <row r="917" spans="1:31" ht="14.4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</row>
    <row r="918" spans="1:31" ht="14.4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</row>
    <row r="919" spans="1:31" ht="14.4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</row>
    <row r="920" spans="1:31" ht="14.4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</row>
    <row r="921" spans="1:31" ht="14.4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</row>
    <row r="922" spans="1:31" ht="14.4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</row>
    <row r="923" spans="1:31" ht="14.4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</row>
    <row r="924" spans="1:31" ht="14.4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</row>
    <row r="925" spans="1:31" ht="14.4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</row>
    <row r="926" spans="1:31" ht="14.4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</row>
    <row r="927" spans="1:31" ht="14.4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</row>
    <row r="928" spans="1:31" ht="14.4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</row>
    <row r="929" spans="1:31" ht="14.4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</row>
    <row r="930" spans="1:31" ht="14.4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</row>
    <row r="931" spans="1:31" ht="14.4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</row>
    <row r="932" spans="1:31" ht="14.4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</row>
    <row r="933" spans="1:31" ht="14.4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</row>
    <row r="934" spans="1:31" ht="14.4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</row>
    <row r="935" spans="1:31" ht="14.4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</row>
    <row r="936" spans="1:31" ht="14.4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</row>
    <row r="937" spans="1:31" ht="14.4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</row>
    <row r="938" spans="1:31" ht="14.4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</row>
    <row r="939" spans="1:31" ht="14.4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</row>
    <row r="940" spans="1:31" ht="14.4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</row>
    <row r="941" spans="1:31" ht="14.4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</row>
    <row r="942" spans="1:31" ht="14.4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</row>
    <row r="943" spans="1:31" ht="14.4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</row>
    <row r="944" spans="1:31" ht="14.4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</row>
    <row r="945" spans="1:31" ht="14.4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</row>
    <row r="946" spans="1:31" ht="14.4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</row>
    <row r="947" spans="1:31" ht="14.4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</row>
    <row r="948" spans="1:31" ht="14.4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</row>
    <row r="949" spans="1:31" ht="14.4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</row>
    <row r="950" spans="1:31" ht="14.4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</row>
    <row r="951" spans="1:31" ht="14.4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</row>
    <row r="952" spans="1:31" ht="14.4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</row>
    <row r="953" spans="1:31" ht="14.4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</row>
    <row r="954" spans="1:31" ht="14.4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</row>
    <row r="955" spans="1:31" ht="14.4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</row>
    <row r="956" spans="1:31" ht="14.4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</row>
    <row r="957" spans="1:31" ht="14.4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</row>
    <row r="958" spans="1:31" ht="14.4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</row>
    <row r="959" spans="1:31" ht="14.4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</row>
    <row r="960" spans="1:31" ht="14.4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</row>
    <row r="961" spans="1:31" ht="14.4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</row>
    <row r="962" spans="1:31" ht="14.4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</row>
    <row r="963" spans="1:31" ht="14.4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</row>
    <row r="964" spans="1:31" ht="14.4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</row>
    <row r="965" spans="1:31" ht="14.4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</row>
    <row r="966" spans="1:31" ht="14.4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</row>
    <row r="967" spans="1:31" ht="14.4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</row>
    <row r="968" spans="1:31" ht="14.4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</row>
    <row r="969" spans="1:31" ht="14.4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</row>
    <row r="970" spans="1:31" ht="14.4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</row>
    <row r="971" spans="1:31" ht="14.4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</row>
    <row r="972" spans="1:31" ht="14.4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</row>
    <row r="973" spans="1:31" ht="14.4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</row>
    <row r="974" spans="1:31" ht="14.4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</row>
    <row r="975" spans="1:31" ht="14.4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</row>
    <row r="976" spans="1:31" ht="14.4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</row>
    <row r="977" spans="1:31" ht="14.4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</row>
    <row r="978" spans="1:31" ht="14.4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</row>
    <row r="979" spans="1:31" ht="14.4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</row>
    <row r="980" spans="1:31" ht="14.4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</row>
    <row r="981" spans="1:31" ht="14.4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</row>
    <row r="982" spans="1:31" ht="14.4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</row>
    <row r="983" spans="1:31" ht="14.4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</row>
    <row r="984" spans="1:31" ht="14.4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</row>
    <row r="985" spans="1:31" ht="14.4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</row>
    <row r="986" spans="1:31" ht="14.4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</row>
    <row r="987" spans="1:31" ht="14.4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</row>
    <row r="988" spans="1:31" ht="14.4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</row>
    <row r="989" spans="1:31" ht="14.4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</row>
    <row r="990" spans="1:31" ht="14.4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</row>
    <row r="991" spans="1:31" ht="14.4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</row>
    <row r="992" spans="1:31" ht="14.4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</row>
    <row r="993" spans="1:31" ht="14.4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</row>
    <row r="994" spans="1:31" ht="14.4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</row>
    <row r="995" spans="1:31" ht="14.4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</row>
    <row r="996" spans="1:31" ht="14.4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</row>
    <row r="997" spans="1:31" ht="14.4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</row>
    <row r="998" spans="1:31" ht="14.4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</row>
    <row r="999" spans="1:31" ht="14.4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</row>
    <row r="1000" spans="1:31" ht="14.4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</row>
    <row r="1001" spans="1:31" ht="14.4" x14ac:dyDescent="0.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</row>
    <row r="1002" spans="1:31" ht="14.4" x14ac:dyDescent="0.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</row>
  </sheetData>
  <mergeCells count="3">
    <mergeCell ref="A1:H1"/>
    <mergeCell ref="L1:R1"/>
    <mergeCell ref="A22:F22"/>
  </mergeCells>
  <hyperlinks>
    <hyperlink ref="C2" r:id="rId1" xr:uid="{20E6BB53-E855-4161-BAFB-44A3141C59F2}"/>
    <hyperlink ref="D2" r:id="rId2" xr:uid="{A97589EB-3775-4DBE-AD44-AC15171B0B63}"/>
    <hyperlink ref="D23" r:id="rId3" xr:uid="{1FA5B5BA-128A-46D3-8F6A-2984249B4D5D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Corrigé Enseignant</vt:lpstr>
      <vt:lpstr>Calculs intermédiaires</vt:lpstr>
      <vt:lpstr>Feuille élève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lasseron</dc:creator>
  <cp:lastModifiedBy>Christian Gaunet</cp:lastModifiedBy>
  <dcterms:created xsi:type="dcterms:W3CDTF">2020-12-14T22:19:14Z</dcterms:created>
  <dcterms:modified xsi:type="dcterms:W3CDTF">2023-06-28T12:44:04Z</dcterms:modified>
</cp:coreProperties>
</file>